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D:\DOCENCIA\EC.PROD_QQ\G_2019\"/>
    </mc:Choice>
  </mc:AlternateContent>
  <xr:revisionPtr revIDLastSave="0" documentId="13_ncr:1_{C685C28B-747B-412F-A3C3-EDCD587A5A6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OLUCION" sheetId="2" r:id="rId1"/>
  </sheets>
  <calcPr calcId="181029"/>
</workbook>
</file>

<file path=xl/calcChain.xml><?xml version="1.0" encoding="utf-8"?>
<calcChain xmlns="http://schemas.openxmlformats.org/spreadsheetml/2006/main">
  <c r="H50" i="2" l="1"/>
  <c r="H51" i="2"/>
  <c r="H52" i="2"/>
  <c r="H53" i="2"/>
  <c r="H54" i="2"/>
  <c r="H55" i="2"/>
  <c r="H56" i="2"/>
  <c r="H57" i="2"/>
  <c r="H58" i="2"/>
  <c r="H59" i="2"/>
  <c r="H60" i="2"/>
  <c r="H61" i="2"/>
  <c r="H49" i="2"/>
  <c r="F62" i="2"/>
  <c r="F51" i="2"/>
  <c r="F67" i="2"/>
  <c r="F56" i="2"/>
  <c r="F60" i="2"/>
  <c r="F65" i="2"/>
  <c r="F55" i="2"/>
  <c r="F66" i="2"/>
  <c r="F54" i="2"/>
  <c r="F59" i="2"/>
  <c r="F61" i="2"/>
  <c r="F52" i="2"/>
  <c r="F50" i="2"/>
  <c r="F57" i="2"/>
  <c r="F68" i="2"/>
  <c r="F49" i="2"/>
  <c r="F58" i="2"/>
  <c r="F64" i="2"/>
  <c r="F53" i="2"/>
  <c r="D78" i="2" l="1"/>
  <c r="D83" i="2"/>
  <c r="D87" i="2"/>
  <c r="D82" i="2"/>
  <c r="D86" i="2"/>
  <c r="D88" i="2"/>
  <c r="D79" i="2"/>
  <c r="D77" i="2"/>
  <c r="D84" i="2"/>
  <c r="D85" i="2"/>
  <c r="D80" i="2"/>
  <c r="G49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D76" i="2" l="1"/>
  <c r="D81" i="2"/>
  <c r="D89" i="2"/>
  <c r="G50" i="2"/>
  <c r="E77" i="2" l="1"/>
  <c r="E76" i="2"/>
  <c r="G51" i="2"/>
  <c r="G52" i="2" l="1"/>
  <c r="E79" i="2" s="1"/>
  <c r="E78" i="2"/>
  <c r="G53" i="2" l="1"/>
  <c r="E80" i="2" s="1"/>
  <c r="G54" i="2" l="1"/>
  <c r="E81" i="2" s="1"/>
  <c r="G55" i="2" l="1"/>
  <c r="E82" i="2" s="1"/>
  <c r="G56" i="2" l="1"/>
  <c r="E83" i="2" s="1"/>
  <c r="G57" i="2" l="1"/>
  <c r="E84" i="2" s="1"/>
  <c r="G58" i="2" l="1"/>
  <c r="E85" i="2" s="1"/>
  <c r="G59" i="2" l="1"/>
  <c r="E86" i="2" s="1"/>
  <c r="G60" i="2" l="1"/>
  <c r="E87" i="2" s="1"/>
  <c r="G61" i="2" l="1"/>
  <c r="E88" i="2" s="1"/>
</calcChain>
</file>

<file path=xl/sharedStrings.xml><?xml version="1.0" encoding="utf-8"?>
<sst xmlns="http://schemas.openxmlformats.org/spreadsheetml/2006/main" count="292" uniqueCount="72">
  <si>
    <t>En un análisis de Tiempos y Movimientos en la producción de muebles de madera se ha efectuado una auditoría</t>
  </si>
  <si>
    <t>sobre el tiempo empleado en los diferentes procesos, y se ha contrastado con el tiempo estándar de diseño. Los</t>
  </si>
  <si>
    <t>resultados han sido:</t>
  </si>
  <si>
    <t>item</t>
  </si>
  <si>
    <t>descripción</t>
  </si>
  <si>
    <t>Tratamiento de la madera seca.</t>
  </si>
  <si>
    <t>Trazado de la madera en oficina de diseño</t>
  </si>
  <si>
    <t>Movimiento al taller de ensamble</t>
  </si>
  <si>
    <t>Ordenamiento de las partes para ensamble</t>
  </si>
  <si>
    <t>Verificación de los trazados por el supervisor</t>
  </si>
  <si>
    <t>Control de calidad (metrología de los trazados)</t>
  </si>
  <si>
    <t>Ensamblado y pegado de las partes</t>
  </si>
  <si>
    <t>Traslado y distribución a la maestranza</t>
  </si>
  <si>
    <t>Maquinado y corte de la madera</t>
  </si>
  <si>
    <t>Lijado y pulido</t>
  </si>
  <si>
    <t>Revestido (laqueado) para proceso de pintura</t>
  </si>
  <si>
    <t>Pintado</t>
  </si>
  <si>
    <t>Barnizado</t>
  </si>
  <si>
    <t xml:space="preserve">Tiempo de secado </t>
  </si>
  <si>
    <t>Transporte a la tienda de venta</t>
  </si>
  <si>
    <t>Control de calidad al producto acabado</t>
  </si>
  <si>
    <t>Empaque o pegado de logotipo y cód. de barras</t>
  </si>
  <si>
    <t>Ordenamiento por productos</t>
  </si>
  <si>
    <t>El análisis para solución de este problema se centra en la variación de los TIEMPOS REALES vs. EL TIEMPO ESTANDAR.</t>
  </si>
  <si>
    <t xml:space="preserve">El tiempo real, es como su nombre lo indica los minutos u horas que actualmente les lleva en cada uno de los 18 procesos. </t>
  </si>
  <si>
    <t>El tiempo estándar, es el tiempo promedio, óptimo, el tiempo que luego de varioas mejoras en su proceso han definido</t>
  </si>
  <si>
    <t>como tiempo adecuado para cada operación.</t>
  </si>
  <si>
    <t xml:space="preserve">Entonces el análisis debemos concentrar en las variaciones en exceso de cada proceso. </t>
  </si>
  <si>
    <t>tiempo estandar TE (min.)</t>
  </si>
  <si>
    <t>tiempo real TR (min)</t>
  </si>
  <si>
    <t>Diferencia TR-TS</t>
  </si>
  <si>
    <t>1.- Partimos obteniendo la diferencia entre el Tiempo real (TR) - el tiempo estándar (TE)</t>
  </si>
  <si>
    <t xml:space="preserve">puede significar que el proceso está siendo ejecutado con mucha prisa con riesgos de mala calidad. </t>
  </si>
  <si>
    <t>TOTAL</t>
  </si>
  <si>
    <t>ACUM.</t>
  </si>
  <si>
    <t>FREC.</t>
  </si>
  <si>
    <t xml:space="preserve">5.- Ahora consideramos las columnas solamente de la variación o diferencia TR - TS y la FRECUENCIA: </t>
  </si>
  <si>
    <t>6.- Elaboramos el gráfico: Opción gráfico &gt; Tipos personalizados &gt; Lineas y columnas 2</t>
  </si>
  <si>
    <t>Como deben saber, este gráfico se puede "enriquecer" con todas las opciones que nos dá el excel. Para una mejor com-</t>
  </si>
  <si>
    <t>prensión se puede abreviar o resumir los conceptos del eje X, tal como aquí se hizo. También deben corregirse las escalas,</t>
  </si>
  <si>
    <t>el eje Y2 de Frecuencias no debe superar 1,00 (el 100%)</t>
  </si>
  <si>
    <t>Todo este proceso como han podido ver es automático o ejecutado por el computador.</t>
  </si>
  <si>
    <t>7.- Mediante un proceso manual separamos el 20% vital y 80% trivial, trazando una flecha horizontal desde el 80% (0,8) de derecha a</t>
  </si>
  <si>
    <t xml:space="preserve">izquierda hasta la intersección de la curva (flecha roja), luego desde este punto trazamos otra flecha vertical desde arriba hasta el eje X. </t>
  </si>
  <si>
    <t>(flecha amarilla).</t>
  </si>
  <si>
    <t>Todos los ítemes contenidos al lado izquierdo de flecha vertical corresponden al 20% VITAL</t>
  </si>
  <si>
    <t>20 % VITAL</t>
  </si>
  <si>
    <t>A</t>
  </si>
  <si>
    <t>B</t>
  </si>
  <si>
    <t>C</t>
  </si>
  <si>
    <t>1.- Partimos obteniendo la diferencia entre el Tiempo real (TR) - el tiempo estándar (TE). Esta diferencia se ve en la columna C.</t>
  </si>
  <si>
    <t>D</t>
  </si>
  <si>
    <t>E</t>
  </si>
  <si>
    <t>3.- Una vez obtenida la diferencia analizamos y ordenamos de mayor a menor las variaciones positivas, de la columna C</t>
  </si>
  <si>
    <t>EJERCICIO DE APLICACIÓN DE PARETO - ISHIKAWA</t>
  </si>
  <si>
    <t>La aplicación de Ishikawa la elaboraremos en curso, con participación de todos.</t>
  </si>
  <si>
    <t xml:space="preserve">4.- Hacemos la sumatoria y obtenemos los "valores acumulados" en la columna D y la "frecuencia" en la columna E, esta última respecto de la </t>
  </si>
  <si>
    <t>Diferencia TR-TS (min)</t>
  </si>
  <si>
    <t>2.- Observamos que hay variaciones positivas y negativas. Entonces debemos concentrarnos solo en las variaciones</t>
  </si>
  <si>
    <r>
      <t xml:space="preserve">positivas, vale decir las que se están ejecutando en </t>
    </r>
    <r>
      <rPr>
        <b/>
        <u/>
        <sz val="11"/>
        <rFont val="Arial"/>
        <family val="2"/>
      </rPr>
      <t>MAYOR TIEMPO</t>
    </r>
    <r>
      <rPr>
        <sz val="11"/>
        <rFont val="Arial"/>
        <family val="2"/>
      </rPr>
      <t xml:space="preserve"> respecto del tiempo óptimo.</t>
    </r>
  </si>
  <si>
    <t>Obviamente las variaciones negativas también pueden ser sujetas de análisis cuando estas sean excesivamente altas, lo que</t>
  </si>
  <si>
    <t>SUMA TOTAL. Asi el primer resultado será producto de: (108/521)=0.21 (es suficiente dos decimales)</t>
  </si>
  <si>
    <t xml:space="preserve">    80% TRIVIAL</t>
  </si>
  <si>
    <t>Entonces dentro de este 20% vital se encuentran 5 ítems en los que debemos poner atención para corregir todo el proceso.</t>
  </si>
  <si>
    <t>Ing. J. Hugo Oviedo Bellot</t>
  </si>
  <si>
    <t>DOCENTE</t>
  </si>
  <si>
    <t>PARALELO 4D2 - 2019</t>
  </si>
  <si>
    <t>Oruro, 27 de febrero de 2019</t>
  </si>
  <si>
    <t>EN ESTA OCASIÓN ANALIZAMOS SOLO LOS VALORES POSITIVOS</t>
  </si>
  <si>
    <t xml:space="preserve">         20% VITAL</t>
  </si>
  <si>
    <t xml:space="preserve">         80% TRIVIAL</t>
  </si>
  <si>
    <t>Entonces dentro de este 20% vital se encuentran 6 ítems en los que debemos poner atención para corregir todo el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</si>
</sst>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61"/>
      <name val="Arial"/>
      <family val="2"/>
    </font>
    <font>
      <sz val="11"/>
      <color indexed="12"/>
      <name val="Arial"/>
      <family val="2"/>
    </font>
    <font>
      <sz val="11"/>
      <color indexed="61"/>
      <name val="Arial"/>
      <family val="2"/>
    </font>
    <font>
      <sz val="11"/>
      <color indexed="2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  <font>
      <b/>
      <sz val="11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2" fontId="9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2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2" fillId="0" borderId="0" xfId="0" applyFont="1"/>
    <xf numFmtId="2" fontId="7" fillId="0" borderId="0" xfId="0" applyNumberFormat="1" applyFont="1"/>
    <xf numFmtId="2" fontId="10" fillId="2" borderId="0" xfId="0" applyNumberFormat="1" applyFont="1" applyFill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PARETO</a:t>
            </a:r>
          </a:p>
        </c:rich>
      </c:tx>
      <c:layout>
        <c:manualLayout>
          <c:xMode val="edge"/>
          <c:yMode val="edge"/>
          <c:x val="0.36920831174139301"/>
          <c:y val="3.0303094356851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23649196049952"/>
          <c:y val="0.15800899200358495"/>
          <c:w val="0.67862580376758075"/>
          <c:h val="0.521646124285807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SOLUCION!$D$75</c:f>
              <c:strCache>
                <c:ptCount val="1"/>
                <c:pt idx="0">
                  <c:v>Diferencia TR-TS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SOLUCION!$C$76:$C$88</c:f>
              <c:strCache>
                <c:ptCount val="13"/>
                <c:pt idx="0">
                  <c:v>Verificación de los trazados por el supervisor</c:v>
                </c:pt>
                <c:pt idx="1">
                  <c:v>Ordenamiento de las partes para ensamble</c:v>
                </c:pt>
                <c:pt idx="2">
                  <c:v>Transporte a la tienda de venta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SOLUCION!$D$76:$D$88</c:f>
              <c:numCache>
                <c:formatCode>General</c:formatCode>
                <c:ptCount val="13"/>
                <c:pt idx="0">
                  <c:v>108</c:v>
                </c:pt>
                <c:pt idx="1">
                  <c:v>93</c:v>
                </c:pt>
                <c:pt idx="2">
                  <c:v>70</c:v>
                </c:pt>
                <c:pt idx="3">
                  <c:v>50</c:v>
                </c:pt>
                <c:pt idx="4">
                  <c:v>40</c:v>
                </c:pt>
                <c:pt idx="5">
                  <c:v>40</c:v>
                </c:pt>
                <c:pt idx="6">
                  <c:v>33</c:v>
                </c:pt>
                <c:pt idx="7">
                  <c:v>32</c:v>
                </c:pt>
                <c:pt idx="8">
                  <c:v>19</c:v>
                </c:pt>
                <c:pt idx="9">
                  <c:v>16</c:v>
                </c:pt>
                <c:pt idx="10">
                  <c:v>11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90336"/>
        <c:axId val="126192256"/>
      </c:barChart>
      <c:lineChart>
        <c:grouping val="standard"/>
        <c:varyColors val="0"/>
        <c:ser>
          <c:idx val="0"/>
          <c:order val="1"/>
          <c:tx>
            <c:strRef>
              <c:f>SOLUCION!$E$75</c:f>
              <c:strCache>
                <c:ptCount val="1"/>
                <c:pt idx="0">
                  <c:v>FREC.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SOLUCION!$C$76:$C$88</c:f>
              <c:strCache>
                <c:ptCount val="13"/>
                <c:pt idx="0">
                  <c:v>Verificación de los trazados por el supervisor</c:v>
                </c:pt>
                <c:pt idx="1">
                  <c:v>Ordenamiento de las partes para ensamble</c:v>
                </c:pt>
                <c:pt idx="2">
                  <c:v>Transporte a la tienda de venta</c:v>
                </c:pt>
                <c:pt idx="3">
                  <c:v>Control de calidad (metrología de los trazados)</c:v>
                </c:pt>
                <c:pt idx="4">
                  <c:v>Tratamiento de la madera seca.</c:v>
                </c:pt>
                <c:pt idx="5">
                  <c:v>Revestido (laqueado) para proceso de pintura</c:v>
                </c:pt>
                <c:pt idx="6">
                  <c:v>Barnizado</c:v>
                </c:pt>
                <c:pt idx="7">
                  <c:v>Empaque o pegado de logotipo y cód. de barras</c:v>
                </c:pt>
                <c:pt idx="8">
                  <c:v>Movimiento al taller de ensamble</c:v>
                </c:pt>
                <c:pt idx="9">
                  <c:v>Trazado de la madera en oficina de diseño</c:v>
                </c:pt>
                <c:pt idx="10">
                  <c:v>Lijado y pulido</c:v>
                </c:pt>
                <c:pt idx="11">
                  <c:v>Control de calidad al producto acabado</c:v>
                </c:pt>
                <c:pt idx="12">
                  <c:v>Ensamblado y pegado de las partes</c:v>
                </c:pt>
              </c:strCache>
            </c:strRef>
          </c:cat>
          <c:val>
            <c:numRef>
              <c:f>SOLUCION!$E$76:$E$88</c:f>
              <c:numCache>
                <c:formatCode>0.00</c:formatCode>
                <c:ptCount val="13"/>
                <c:pt idx="0">
                  <c:v>0.20729366602687141</c:v>
                </c:pt>
                <c:pt idx="1">
                  <c:v>0.38579654510556621</c:v>
                </c:pt>
                <c:pt idx="2">
                  <c:v>0.52015355086372361</c:v>
                </c:pt>
                <c:pt idx="3">
                  <c:v>0.61612284069097889</c:v>
                </c:pt>
                <c:pt idx="4">
                  <c:v>0.69289827255278313</c:v>
                </c:pt>
                <c:pt idx="5">
                  <c:v>0.76967370441458738</c:v>
                </c:pt>
                <c:pt idx="6">
                  <c:v>0.83301343570057584</c:v>
                </c:pt>
                <c:pt idx="7">
                  <c:v>0.89443378119001915</c:v>
                </c:pt>
                <c:pt idx="8">
                  <c:v>0.93090211132437617</c:v>
                </c:pt>
                <c:pt idx="9">
                  <c:v>0.96161228406909793</c:v>
                </c:pt>
                <c:pt idx="10">
                  <c:v>0.98272552783109401</c:v>
                </c:pt>
                <c:pt idx="11">
                  <c:v>0.99232245681381959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0-42B2-A6BE-DB2AA24C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15296"/>
        <c:axId val="126216832"/>
      </c:lineChart>
      <c:catAx>
        <c:axId val="1261903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1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192256"/>
        <c:scaling>
          <c:orientation val="minMax"/>
          <c:max val="1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DIF. TIEMPO</a:t>
                </a:r>
              </a:p>
            </c:rich>
          </c:tx>
          <c:layout>
            <c:manualLayout>
              <c:xMode val="edge"/>
              <c:yMode val="edge"/>
              <c:x val="2.3916327886082139E-2"/>
              <c:y val="0.329005024445820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190336"/>
        <c:crosses val="autoZero"/>
        <c:crossBetween val="between"/>
      </c:valAx>
      <c:catAx>
        <c:axId val="126215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6216832"/>
        <c:crosses val="autoZero"/>
        <c:auto val="0"/>
        <c:lblAlgn val="ctr"/>
        <c:lblOffset val="100"/>
        <c:noMultiLvlLbl val="0"/>
      </c:catAx>
      <c:valAx>
        <c:axId val="126216832"/>
        <c:scaling>
          <c:orientation val="minMax"/>
          <c:max val="1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FREC.</a:t>
                </a:r>
              </a:p>
            </c:rich>
          </c:tx>
          <c:layout>
            <c:manualLayout>
              <c:xMode val="edge"/>
              <c:yMode val="edge"/>
              <c:x val="0.94320018100736436"/>
              <c:y val="0.372295159241323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BO"/>
          </a:p>
        </c:txPr>
        <c:crossAx val="12621529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100</xdr:row>
      <xdr:rowOff>95250</xdr:rowOff>
    </xdr:from>
    <xdr:to>
      <xdr:col>6</xdr:col>
      <xdr:colOff>428625</xdr:colOff>
      <xdr:row>124</xdr:row>
      <xdr:rowOff>152400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2466975</xdr:colOff>
      <xdr:row>106</xdr:row>
      <xdr:rowOff>152399</xdr:rowOff>
    </xdr:from>
    <xdr:to>
      <xdr:col>5</xdr:col>
      <xdr:colOff>533399</xdr:colOff>
      <xdr:row>106</xdr:row>
      <xdr:rowOff>161922</xdr:rowOff>
    </xdr:to>
    <xdr:sp macro="" textlink="">
      <xdr:nvSpPr>
        <xdr:cNvPr id="1027" name="Lin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 flipH="1" flipV="1">
          <a:off x="3619500" y="20935949"/>
          <a:ext cx="2390774" cy="9523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2486025</xdr:colOff>
      <xdr:row>106</xdr:row>
      <xdr:rowOff>171450</xdr:rowOff>
    </xdr:from>
    <xdr:to>
      <xdr:col>2</xdr:col>
      <xdr:colOff>2486025</xdr:colOff>
      <xdr:row>117</xdr:row>
      <xdr:rowOff>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638550" y="20955000"/>
          <a:ext cx="0" cy="1819275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476250</xdr:colOff>
      <xdr:row>125</xdr:row>
      <xdr:rowOff>28578</xdr:rowOff>
    </xdr:from>
    <xdr:to>
      <xdr:col>2</xdr:col>
      <xdr:colOff>2324099</xdr:colOff>
      <xdr:row>126</xdr:row>
      <xdr:rowOff>85725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 rot="5400000">
          <a:off x="2433639" y="23464839"/>
          <a:ext cx="238122" cy="1847849"/>
        </a:xfrm>
        <a:prstGeom prst="rightBrace">
          <a:avLst>
            <a:gd name="adj1" fmla="val 112500"/>
            <a:gd name="adj2" fmla="val 50000"/>
          </a:avLst>
        </a:prstGeom>
        <a:noFill/>
        <a:ln w="1905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2</xdr:col>
      <xdr:colOff>2543174</xdr:colOff>
      <xdr:row>125</xdr:row>
      <xdr:rowOff>57153</xdr:rowOff>
    </xdr:from>
    <xdr:to>
      <xdr:col>5</xdr:col>
      <xdr:colOff>380999</xdr:colOff>
      <xdr:row>126</xdr:row>
      <xdr:rowOff>66676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 rot="5400000">
          <a:off x="4681538" y="23312439"/>
          <a:ext cx="190498" cy="2162175"/>
        </a:xfrm>
        <a:prstGeom prst="rightBrace">
          <a:avLst>
            <a:gd name="adj1" fmla="val 107800"/>
            <a:gd name="adj2" fmla="val 50000"/>
          </a:avLst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75</xdr:row>
      <xdr:rowOff>9525</xdr:rowOff>
    </xdr:from>
    <xdr:to>
      <xdr:col>5</xdr:col>
      <xdr:colOff>295275</xdr:colOff>
      <xdr:row>80</xdr:row>
      <xdr:rowOff>114300</xdr:rowOff>
    </xdr:to>
    <xdr:sp macro="" textlink="">
      <xdr:nvSpPr>
        <xdr:cNvPr id="2" name="Cerrar llave 1">
          <a:extLst>
            <a:ext uri="{FF2B5EF4-FFF2-40B4-BE49-F238E27FC236}">
              <a16:creationId xmlns:a16="http://schemas.microsoft.com/office/drawing/2014/main" id="{54BCD62D-0117-4515-9B86-F1A2FECFE94E}"/>
            </a:ext>
          </a:extLst>
        </xdr:cNvPr>
        <xdr:cNvSpPr/>
      </xdr:nvSpPr>
      <xdr:spPr bwMode="auto">
        <a:xfrm>
          <a:off x="5543550" y="15173325"/>
          <a:ext cx="228600" cy="1009650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s-BO" sz="1100"/>
        </a:p>
      </xdr:txBody>
    </xdr:sp>
    <xdr:clientData/>
  </xdr:twoCellAnchor>
  <xdr:twoCellAnchor>
    <xdr:from>
      <xdr:col>5</xdr:col>
      <xdr:colOff>85725</xdr:colOff>
      <xdr:row>81</xdr:row>
      <xdr:rowOff>38099</xdr:rowOff>
    </xdr:from>
    <xdr:to>
      <xdr:col>5</xdr:col>
      <xdr:colOff>266700</xdr:colOff>
      <xdr:row>87</xdr:row>
      <xdr:rowOff>180974</xdr:rowOff>
    </xdr:to>
    <xdr:sp macro="" textlink="">
      <xdr:nvSpPr>
        <xdr:cNvPr id="8" name="Cerrar llave 7">
          <a:extLst>
            <a:ext uri="{FF2B5EF4-FFF2-40B4-BE49-F238E27FC236}">
              <a16:creationId xmlns:a16="http://schemas.microsoft.com/office/drawing/2014/main" id="{4BDB7A1D-54A0-441B-B1F6-669EC5C4BE39}"/>
            </a:ext>
          </a:extLst>
        </xdr:cNvPr>
        <xdr:cNvSpPr/>
      </xdr:nvSpPr>
      <xdr:spPr bwMode="auto">
        <a:xfrm>
          <a:off x="5562600" y="16287749"/>
          <a:ext cx="180975" cy="1228725"/>
        </a:xfrm>
        <a:prstGeom prst="rightBrac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s-B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6"/>
  <sheetViews>
    <sheetView tabSelected="1" topLeftCell="A118" workbookViewId="0">
      <selection activeCell="C137" sqref="C137"/>
    </sheetView>
  </sheetViews>
  <sheetFormatPr baseColWidth="10" defaultRowHeight="14.25" x14ac:dyDescent="0.2"/>
  <cols>
    <col min="1" max="1" width="11.42578125" style="1"/>
    <col min="2" max="2" width="5.85546875" style="1" customWidth="1"/>
    <col min="3" max="3" width="43.5703125" style="1" customWidth="1"/>
    <col min="4" max="4" width="9.85546875" style="1" customWidth="1"/>
    <col min="5" max="6" width="11.42578125" style="1"/>
    <col min="7" max="7" width="11.5703125" style="1" customWidth="1"/>
    <col min="8" max="8" width="8.28515625" style="1" customWidth="1"/>
    <col min="9" max="9" width="11.42578125" style="1"/>
    <col min="10" max="10" width="12.42578125" style="1" customWidth="1"/>
    <col min="11" max="16384" width="11.42578125" style="1"/>
  </cols>
  <sheetData>
    <row r="1" spans="1:7" ht="15" x14ac:dyDescent="0.25">
      <c r="A1" s="19" t="s">
        <v>54</v>
      </c>
      <c r="B1" s="19"/>
      <c r="C1" s="19"/>
      <c r="D1" s="19"/>
      <c r="E1" s="19"/>
      <c r="F1" s="19"/>
      <c r="G1" s="19"/>
    </row>
    <row r="2" spans="1:7" ht="15" x14ac:dyDescent="0.25">
      <c r="A2" s="18" t="s">
        <v>66</v>
      </c>
      <c r="B2" s="16"/>
      <c r="C2" s="16"/>
      <c r="D2" s="16"/>
      <c r="E2" s="16"/>
      <c r="F2" s="16"/>
      <c r="G2" s="16"/>
    </row>
    <row r="3" spans="1:7" x14ac:dyDescent="0.2">
      <c r="A3" s="1" t="s">
        <v>0</v>
      </c>
    </row>
    <row r="4" spans="1:7" x14ac:dyDescent="0.2">
      <c r="A4" s="1" t="s">
        <v>1</v>
      </c>
    </row>
    <row r="5" spans="1:7" x14ac:dyDescent="0.2">
      <c r="A5" s="1" t="s">
        <v>2</v>
      </c>
    </row>
    <row r="6" spans="1:7" x14ac:dyDescent="0.2">
      <c r="A6" s="1" t="s">
        <v>23</v>
      </c>
    </row>
    <row r="7" spans="1:7" x14ac:dyDescent="0.2">
      <c r="A7" s="1" t="s">
        <v>24</v>
      </c>
    </row>
    <row r="8" spans="1:7" x14ac:dyDescent="0.2">
      <c r="A8" s="1" t="s">
        <v>25</v>
      </c>
    </row>
    <row r="9" spans="1:7" x14ac:dyDescent="0.2">
      <c r="A9" s="1" t="s">
        <v>26</v>
      </c>
    </row>
    <row r="10" spans="1:7" x14ac:dyDescent="0.2">
      <c r="A10" s="1" t="s">
        <v>27</v>
      </c>
    </row>
    <row r="12" spans="1:7" x14ac:dyDescent="0.2">
      <c r="A12" s="1" t="s">
        <v>31</v>
      </c>
    </row>
    <row r="13" spans="1:7" ht="18.75" customHeight="1" x14ac:dyDescent="0.25">
      <c r="D13" s="2" t="s">
        <v>47</v>
      </c>
      <c r="E13" s="2" t="s">
        <v>48</v>
      </c>
      <c r="F13" s="2" t="s">
        <v>49</v>
      </c>
    </row>
    <row r="14" spans="1:7" ht="60" x14ac:dyDescent="0.25">
      <c r="B14" s="3" t="s">
        <v>3</v>
      </c>
      <c r="C14" s="3" t="s">
        <v>4</v>
      </c>
      <c r="D14" s="3" t="s">
        <v>28</v>
      </c>
      <c r="E14" s="3" t="s">
        <v>29</v>
      </c>
      <c r="F14" s="4" t="s">
        <v>57</v>
      </c>
    </row>
    <row r="15" spans="1:7" x14ac:dyDescent="0.2">
      <c r="B15" s="1">
        <v>1</v>
      </c>
      <c r="C15" s="1" t="s">
        <v>5</v>
      </c>
      <c r="D15" s="1">
        <v>480</v>
      </c>
      <c r="E15" s="1">
        <v>520</v>
      </c>
      <c r="F15" s="5">
        <f>E15-D15</f>
        <v>40</v>
      </c>
    </row>
    <row r="16" spans="1:7" x14ac:dyDescent="0.2">
      <c r="B16" s="1">
        <v>2</v>
      </c>
      <c r="C16" s="1" t="s">
        <v>12</v>
      </c>
      <c r="D16" s="1">
        <v>55</v>
      </c>
      <c r="E16" s="1">
        <v>50</v>
      </c>
      <c r="F16" s="5">
        <f t="shared" ref="F16:F32" si="0">E16-D16</f>
        <v>-5</v>
      </c>
    </row>
    <row r="17" spans="2:6" x14ac:dyDescent="0.2">
      <c r="B17" s="1">
        <v>3</v>
      </c>
      <c r="C17" s="1" t="s">
        <v>6</v>
      </c>
      <c r="D17" s="1">
        <v>90</v>
      </c>
      <c r="E17" s="1">
        <v>106</v>
      </c>
      <c r="F17" s="5">
        <f t="shared" si="0"/>
        <v>16</v>
      </c>
    </row>
    <row r="18" spans="2:6" x14ac:dyDescent="0.2">
      <c r="B18" s="1">
        <v>4</v>
      </c>
      <c r="C18" s="1" t="s">
        <v>9</v>
      </c>
      <c r="D18" s="1">
        <v>20</v>
      </c>
      <c r="E18" s="1">
        <v>128</v>
      </c>
      <c r="F18" s="5">
        <f t="shared" si="0"/>
        <v>108</v>
      </c>
    </row>
    <row r="19" spans="2:6" x14ac:dyDescent="0.2">
      <c r="B19" s="1">
        <v>5</v>
      </c>
      <c r="C19" s="1" t="s">
        <v>13</v>
      </c>
      <c r="D19" s="1">
        <v>240</v>
      </c>
      <c r="E19" s="1">
        <v>200</v>
      </c>
      <c r="F19" s="5">
        <f t="shared" si="0"/>
        <v>-40</v>
      </c>
    </row>
    <row r="20" spans="2:6" x14ac:dyDescent="0.2">
      <c r="B20" s="1">
        <v>6</v>
      </c>
      <c r="C20" s="1" t="s">
        <v>7</v>
      </c>
      <c r="D20" s="1">
        <v>76</v>
      </c>
      <c r="E20" s="1">
        <v>95</v>
      </c>
      <c r="F20" s="5">
        <f t="shared" si="0"/>
        <v>19</v>
      </c>
    </row>
    <row r="21" spans="2:6" x14ac:dyDescent="0.2">
      <c r="B21" s="1">
        <v>7</v>
      </c>
      <c r="C21" s="1" t="s">
        <v>8</v>
      </c>
      <c r="D21" s="1">
        <v>70</v>
      </c>
      <c r="E21" s="1">
        <v>163</v>
      </c>
      <c r="F21" s="5">
        <f t="shared" si="0"/>
        <v>93</v>
      </c>
    </row>
    <row r="22" spans="2:6" x14ac:dyDescent="0.2">
      <c r="B22" s="1">
        <v>8</v>
      </c>
      <c r="C22" s="1" t="s">
        <v>10</v>
      </c>
      <c r="D22" s="1">
        <v>130</v>
      </c>
      <c r="E22" s="1">
        <v>180</v>
      </c>
      <c r="F22" s="5">
        <f t="shared" si="0"/>
        <v>50</v>
      </c>
    </row>
    <row r="23" spans="2:6" x14ac:dyDescent="0.2">
      <c r="B23" s="1">
        <v>9</v>
      </c>
      <c r="C23" s="1" t="s">
        <v>11</v>
      </c>
      <c r="D23" s="1">
        <v>142</v>
      </c>
      <c r="E23" s="1">
        <v>146</v>
      </c>
      <c r="F23" s="5">
        <f t="shared" si="0"/>
        <v>4</v>
      </c>
    </row>
    <row r="24" spans="2:6" x14ac:dyDescent="0.2">
      <c r="B24" s="1">
        <v>10</v>
      </c>
      <c r="C24" s="1" t="s">
        <v>14</v>
      </c>
      <c r="D24" s="1">
        <v>47</v>
      </c>
      <c r="E24" s="1">
        <v>58</v>
      </c>
      <c r="F24" s="5">
        <f t="shared" si="0"/>
        <v>11</v>
      </c>
    </row>
    <row r="25" spans="2:6" x14ac:dyDescent="0.2">
      <c r="B25" s="1">
        <v>11</v>
      </c>
      <c r="C25" s="1" t="s">
        <v>15</v>
      </c>
      <c r="D25" s="1">
        <v>280</v>
      </c>
      <c r="E25" s="1">
        <v>320</v>
      </c>
      <c r="F25" s="5">
        <f t="shared" si="0"/>
        <v>40</v>
      </c>
    </row>
    <row r="26" spans="2:6" x14ac:dyDescent="0.2">
      <c r="B26" s="1">
        <v>12</v>
      </c>
      <c r="C26" s="1" t="s">
        <v>16</v>
      </c>
      <c r="D26" s="1">
        <v>175</v>
      </c>
      <c r="E26" s="1">
        <v>140</v>
      </c>
      <c r="F26" s="5">
        <f t="shared" si="0"/>
        <v>-35</v>
      </c>
    </row>
    <row r="27" spans="2:6" x14ac:dyDescent="0.2">
      <c r="B27" s="1">
        <v>13</v>
      </c>
      <c r="C27" s="1" t="s">
        <v>17</v>
      </c>
      <c r="D27" s="1">
        <v>35</v>
      </c>
      <c r="E27" s="1">
        <v>68</v>
      </c>
      <c r="F27" s="5">
        <f t="shared" si="0"/>
        <v>33</v>
      </c>
    </row>
    <row r="28" spans="2:6" x14ac:dyDescent="0.2">
      <c r="B28" s="1">
        <v>14</v>
      </c>
      <c r="C28" s="1" t="s">
        <v>18</v>
      </c>
      <c r="D28" s="1">
        <v>145</v>
      </c>
      <c r="E28" s="1">
        <v>120</v>
      </c>
      <c r="F28" s="5">
        <f t="shared" si="0"/>
        <v>-25</v>
      </c>
    </row>
    <row r="29" spans="2:6" x14ac:dyDescent="0.2">
      <c r="B29" s="1">
        <v>15</v>
      </c>
      <c r="C29" s="1" t="s">
        <v>20</v>
      </c>
      <c r="D29" s="1">
        <v>25</v>
      </c>
      <c r="E29" s="1">
        <v>30</v>
      </c>
      <c r="F29" s="5">
        <f t="shared" si="0"/>
        <v>5</v>
      </c>
    </row>
    <row r="30" spans="2:6" x14ac:dyDescent="0.2">
      <c r="B30" s="1">
        <v>16</v>
      </c>
      <c r="C30" s="1" t="s">
        <v>21</v>
      </c>
      <c r="D30" s="1">
        <v>43</v>
      </c>
      <c r="E30" s="1">
        <v>75</v>
      </c>
      <c r="F30" s="5">
        <f t="shared" si="0"/>
        <v>32</v>
      </c>
    </row>
    <row r="31" spans="2:6" x14ac:dyDescent="0.2">
      <c r="B31" s="1">
        <v>17</v>
      </c>
      <c r="C31" s="1" t="s">
        <v>22</v>
      </c>
      <c r="D31" s="1">
        <v>85</v>
      </c>
      <c r="E31" s="1">
        <v>50</v>
      </c>
      <c r="F31" s="5">
        <f t="shared" si="0"/>
        <v>-35</v>
      </c>
    </row>
    <row r="32" spans="2:6" x14ac:dyDescent="0.2">
      <c r="B32" s="1">
        <v>18</v>
      </c>
      <c r="C32" s="1" t="s">
        <v>19</v>
      </c>
      <c r="D32" s="1">
        <v>50</v>
      </c>
      <c r="E32" s="1">
        <v>120</v>
      </c>
      <c r="F32" s="5">
        <f t="shared" si="0"/>
        <v>70</v>
      </c>
    </row>
    <row r="33" spans="1:8" x14ac:dyDescent="0.2">
      <c r="F33" s="5"/>
    </row>
    <row r="34" spans="1:8" x14ac:dyDescent="0.2">
      <c r="A34" s="1" t="s">
        <v>23</v>
      </c>
    </row>
    <row r="35" spans="1:8" x14ac:dyDescent="0.2">
      <c r="A35" s="1" t="s">
        <v>24</v>
      </c>
    </row>
    <row r="36" spans="1:8" x14ac:dyDescent="0.2">
      <c r="A36" s="1" t="s">
        <v>25</v>
      </c>
    </row>
    <row r="37" spans="1:8" x14ac:dyDescent="0.2">
      <c r="A37" s="1" t="s">
        <v>26</v>
      </c>
    </row>
    <row r="38" spans="1:8" x14ac:dyDescent="0.2">
      <c r="A38" s="1" t="s">
        <v>27</v>
      </c>
    </row>
    <row r="40" spans="1:8" x14ac:dyDescent="0.2">
      <c r="A40" s="1" t="s">
        <v>50</v>
      </c>
    </row>
    <row r="42" spans="1:8" x14ac:dyDescent="0.2">
      <c r="A42" s="1" t="s">
        <v>58</v>
      </c>
    </row>
    <row r="43" spans="1:8" ht="15" x14ac:dyDescent="0.25">
      <c r="A43" s="1" t="s">
        <v>59</v>
      </c>
    </row>
    <row r="44" spans="1:8" x14ac:dyDescent="0.2">
      <c r="A44" s="1" t="s">
        <v>60</v>
      </c>
    </row>
    <row r="45" spans="1:8" x14ac:dyDescent="0.2">
      <c r="A45" s="1" t="s">
        <v>32</v>
      </c>
    </row>
    <row r="46" spans="1:8" x14ac:dyDescent="0.2">
      <c r="A46" s="1" t="s">
        <v>53</v>
      </c>
    </row>
    <row r="47" spans="1:8" ht="15" x14ac:dyDescent="0.25">
      <c r="D47" s="2" t="s">
        <v>47</v>
      </c>
      <c r="E47" s="2" t="s">
        <v>48</v>
      </c>
      <c r="F47" s="2" t="s">
        <v>49</v>
      </c>
      <c r="G47" s="2" t="s">
        <v>51</v>
      </c>
      <c r="H47" s="2" t="s">
        <v>52</v>
      </c>
    </row>
    <row r="48" spans="1:8" ht="60" x14ac:dyDescent="0.25">
      <c r="B48" s="3" t="s">
        <v>3</v>
      </c>
      <c r="C48" s="3" t="s">
        <v>4</v>
      </c>
      <c r="D48" s="3" t="s">
        <v>28</v>
      </c>
      <c r="E48" s="3" t="s">
        <v>29</v>
      </c>
      <c r="F48" s="4" t="s">
        <v>57</v>
      </c>
      <c r="G48" s="6" t="s">
        <v>34</v>
      </c>
      <c r="H48" s="7" t="s">
        <v>35</v>
      </c>
    </row>
    <row r="49" spans="2:8" ht="15" x14ac:dyDescent="0.25">
      <c r="B49" s="1">
        <v>1</v>
      </c>
      <c r="C49" s="1" t="s">
        <v>9</v>
      </c>
      <c r="D49" s="1">
        <v>20</v>
      </c>
      <c r="E49" s="1">
        <v>128</v>
      </c>
      <c r="F49" s="5">
        <f>E49-D49</f>
        <v>108</v>
      </c>
      <c r="G49" s="8">
        <f>F49</f>
        <v>108</v>
      </c>
      <c r="H49" s="21">
        <f>G49/$F$62</f>
        <v>0.20729366602687141</v>
      </c>
    </row>
    <row r="50" spans="2:8" ht="15" x14ac:dyDescent="0.25">
      <c r="B50" s="1">
        <v>2</v>
      </c>
      <c r="C50" s="1" t="s">
        <v>8</v>
      </c>
      <c r="D50" s="1">
        <v>70</v>
      </c>
      <c r="E50" s="1">
        <v>163</v>
      </c>
      <c r="F50" s="5">
        <f>E50-D50</f>
        <v>93</v>
      </c>
      <c r="G50" s="8">
        <f>G49+F50</f>
        <v>201</v>
      </c>
      <c r="H50" s="21">
        <f t="shared" ref="H50:H61" si="1">G50/$F$62</f>
        <v>0.38579654510556621</v>
      </c>
    </row>
    <row r="51" spans="2:8" ht="15" x14ac:dyDescent="0.25">
      <c r="B51" s="1">
        <v>3</v>
      </c>
      <c r="C51" s="1" t="s">
        <v>19</v>
      </c>
      <c r="D51" s="1">
        <v>50</v>
      </c>
      <c r="E51" s="1">
        <v>120</v>
      </c>
      <c r="F51" s="5">
        <f>E51-D51</f>
        <v>70</v>
      </c>
      <c r="G51" s="8">
        <f t="shared" ref="G51:G61" si="2">G50+F51</f>
        <v>271</v>
      </c>
      <c r="H51" s="21">
        <f t="shared" si="1"/>
        <v>0.52015355086372361</v>
      </c>
    </row>
    <row r="52" spans="2:8" ht="15" x14ac:dyDescent="0.25">
      <c r="B52" s="1">
        <v>4</v>
      </c>
      <c r="C52" s="1" t="s">
        <v>10</v>
      </c>
      <c r="D52" s="1">
        <v>130</v>
      </c>
      <c r="E52" s="1">
        <v>180</v>
      </c>
      <c r="F52" s="5">
        <f>E52-D52</f>
        <v>50</v>
      </c>
      <c r="G52" s="8">
        <f t="shared" si="2"/>
        <v>321</v>
      </c>
      <c r="H52" s="21">
        <f t="shared" si="1"/>
        <v>0.61612284069097889</v>
      </c>
    </row>
    <row r="53" spans="2:8" ht="15" x14ac:dyDescent="0.25">
      <c r="B53" s="1">
        <v>5</v>
      </c>
      <c r="C53" s="1" t="s">
        <v>5</v>
      </c>
      <c r="D53" s="1">
        <v>480</v>
      </c>
      <c r="E53" s="1">
        <v>520</v>
      </c>
      <c r="F53" s="5">
        <f>E53-D53</f>
        <v>40</v>
      </c>
      <c r="G53" s="8">
        <f t="shared" si="2"/>
        <v>361</v>
      </c>
      <c r="H53" s="21">
        <f t="shared" si="1"/>
        <v>0.69289827255278313</v>
      </c>
    </row>
    <row r="54" spans="2:8" ht="15" x14ac:dyDescent="0.25">
      <c r="B54" s="1">
        <v>6</v>
      </c>
      <c r="C54" s="1" t="s">
        <v>15</v>
      </c>
      <c r="D54" s="1">
        <v>280</v>
      </c>
      <c r="E54" s="1">
        <v>320</v>
      </c>
      <c r="F54" s="5">
        <f>E54-D54</f>
        <v>40</v>
      </c>
      <c r="G54" s="8">
        <f t="shared" si="2"/>
        <v>401</v>
      </c>
      <c r="H54" s="21">
        <f t="shared" si="1"/>
        <v>0.76967370441458738</v>
      </c>
    </row>
    <row r="55" spans="2:8" ht="15" x14ac:dyDescent="0.25">
      <c r="B55" s="1">
        <v>7</v>
      </c>
      <c r="C55" s="1" t="s">
        <v>17</v>
      </c>
      <c r="D55" s="1">
        <v>35</v>
      </c>
      <c r="E55" s="1">
        <v>68</v>
      </c>
      <c r="F55" s="5">
        <f>E55-D55</f>
        <v>33</v>
      </c>
      <c r="G55" s="8">
        <f t="shared" si="2"/>
        <v>434</v>
      </c>
      <c r="H55" s="21">
        <f t="shared" si="1"/>
        <v>0.83301343570057584</v>
      </c>
    </row>
    <row r="56" spans="2:8" ht="15" x14ac:dyDescent="0.25">
      <c r="B56" s="1">
        <v>8</v>
      </c>
      <c r="C56" s="1" t="s">
        <v>21</v>
      </c>
      <c r="D56" s="1">
        <v>43</v>
      </c>
      <c r="E56" s="1">
        <v>75</v>
      </c>
      <c r="F56" s="5">
        <f>E56-D56</f>
        <v>32</v>
      </c>
      <c r="G56" s="8">
        <f t="shared" si="2"/>
        <v>466</v>
      </c>
      <c r="H56" s="21">
        <f t="shared" si="1"/>
        <v>0.89443378119001915</v>
      </c>
    </row>
    <row r="57" spans="2:8" ht="15" x14ac:dyDescent="0.25">
      <c r="B57" s="1">
        <v>9</v>
      </c>
      <c r="C57" s="1" t="s">
        <v>7</v>
      </c>
      <c r="D57" s="1">
        <v>76</v>
      </c>
      <c r="E57" s="1">
        <v>95</v>
      </c>
      <c r="F57" s="5">
        <f>E57-D57</f>
        <v>19</v>
      </c>
      <c r="G57" s="8">
        <f t="shared" si="2"/>
        <v>485</v>
      </c>
      <c r="H57" s="21">
        <f t="shared" si="1"/>
        <v>0.93090211132437617</v>
      </c>
    </row>
    <row r="58" spans="2:8" ht="15" x14ac:dyDescent="0.25">
      <c r="B58" s="1">
        <v>10</v>
      </c>
      <c r="C58" s="1" t="s">
        <v>6</v>
      </c>
      <c r="D58" s="1">
        <v>90</v>
      </c>
      <c r="E58" s="1">
        <v>106</v>
      </c>
      <c r="F58" s="5">
        <f>E58-D58</f>
        <v>16</v>
      </c>
      <c r="G58" s="8">
        <f t="shared" si="2"/>
        <v>501</v>
      </c>
      <c r="H58" s="21">
        <f t="shared" si="1"/>
        <v>0.96161228406909793</v>
      </c>
    </row>
    <row r="59" spans="2:8" ht="15" x14ac:dyDescent="0.25">
      <c r="B59" s="1">
        <v>11</v>
      </c>
      <c r="C59" s="1" t="s">
        <v>14</v>
      </c>
      <c r="D59" s="1">
        <v>47</v>
      </c>
      <c r="E59" s="1">
        <v>58</v>
      </c>
      <c r="F59" s="5">
        <f>E59-D59</f>
        <v>11</v>
      </c>
      <c r="G59" s="8">
        <f t="shared" si="2"/>
        <v>512</v>
      </c>
      <c r="H59" s="21">
        <f t="shared" si="1"/>
        <v>0.98272552783109401</v>
      </c>
    </row>
    <row r="60" spans="2:8" ht="15" x14ac:dyDescent="0.25">
      <c r="B60" s="1">
        <v>12</v>
      </c>
      <c r="C60" s="1" t="s">
        <v>20</v>
      </c>
      <c r="D60" s="1">
        <v>25</v>
      </c>
      <c r="E60" s="1">
        <v>30</v>
      </c>
      <c r="F60" s="5">
        <f>E60-D60</f>
        <v>5</v>
      </c>
      <c r="G60" s="8">
        <f t="shared" si="2"/>
        <v>517</v>
      </c>
      <c r="H60" s="21">
        <f t="shared" si="1"/>
        <v>0.99232245681381959</v>
      </c>
    </row>
    <row r="61" spans="2:8" ht="15" x14ac:dyDescent="0.25">
      <c r="B61" s="1">
        <v>13</v>
      </c>
      <c r="C61" s="1" t="s">
        <v>11</v>
      </c>
      <c r="D61" s="1">
        <v>142</v>
      </c>
      <c r="E61" s="1">
        <v>146</v>
      </c>
      <c r="F61" s="5">
        <f>E61-D61</f>
        <v>4</v>
      </c>
      <c r="G61" s="8">
        <f t="shared" si="2"/>
        <v>521</v>
      </c>
      <c r="H61" s="21">
        <f t="shared" si="1"/>
        <v>1</v>
      </c>
    </row>
    <row r="62" spans="2:8" ht="15" x14ac:dyDescent="0.25">
      <c r="C62" s="20" t="s">
        <v>68</v>
      </c>
      <c r="F62" s="11">
        <f>SUM(F49:F61)</f>
        <v>521</v>
      </c>
      <c r="G62" s="8"/>
      <c r="H62" s="9"/>
    </row>
    <row r="63" spans="2:8" x14ac:dyDescent="0.2">
      <c r="F63" s="5"/>
      <c r="G63" s="8"/>
      <c r="H63" s="9"/>
    </row>
    <row r="64" spans="2:8" x14ac:dyDescent="0.2">
      <c r="B64" s="1">
        <v>14</v>
      </c>
      <c r="C64" s="1" t="s">
        <v>12</v>
      </c>
      <c r="D64" s="1">
        <v>55</v>
      </c>
      <c r="E64" s="1">
        <v>50</v>
      </c>
      <c r="F64" s="5">
        <f>E64-D64</f>
        <v>-5</v>
      </c>
    </row>
    <row r="65" spans="1:6" x14ac:dyDescent="0.2">
      <c r="B65" s="1">
        <v>15</v>
      </c>
      <c r="C65" s="1" t="s">
        <v>18</v>
      </c>
      <c r="D65" s="1">
        <v>145</v>
      </c>
      <c r="E65" s="1">
        <v>120</v>
      </c>
      <c r="F65" s="5">
        <f>E65-D65</f>
        <v>-25</v>
      </c>
    </row>
    <row r="66" spans="1:6" x14ac:dyDescent="0.2">
      <c r="B66" s="1">
        <v>16</v>
      </c>
      <c r="C66" s="1" t="s">
        <v>16</v>
      </c>
      <c r="D66" s="1">
        <v>175</v>
      </c>
      <c r="E66" s="1">
        <v>140</v>
      </c>
      <c r="F66" s="5">
        <f>E66-D66</f>
        <v>-35</v>
      </c>
    </row>
    <row r="67" spans="1:6" x14ac:dyDescent="0.2">
      <c r="B67" s="1">
        <v>17</v>
      </c>
      <c r="C67" s="1" t="s">
        <v>22</v>
      </c>
      <c r="D67" s="1">
        <v>85</v>
      </c>
      <c r="E67" s="1">
        <v>50</v>
      </c>
      <c r="F67" s="5">
        <f>E67-D67</f>
        <v>-35</v>
      </c>
    </row>
    <row r="68" spans="1:6" x14ac:dyDescent="0.2">
      <c r="B68" s="1">
        <v>18</v>
      </c>
      <c r="C68" s="1" t="s">
        <v>13</v>
      </c>
      <c r="D68" s="1">
        <v>240</v>
      </c>
      <c r="E68" s="1">
        <v>200</v>
      </c>
      <c r="F68" s="5">
        <f>E68-D68</f>
        <v>-40</v>
      </c>
    </row>
    <row r="69" spans="1:6" x14ac:dyDescent="0.2">
      <c r="F69" s="5"/>
    </row>
    <row r="70" spans="1:6" x14ac:dyDescent="0.2">
      <c r="A70" s="1" t="s">
        <v>56</v>
      </c>
      <c r="F70" s="5"/>
    </row>
    <row r="71" spans="1:6" x14ac:dyDescent="0.2">
      <c r="A71" s="1" t="s">
        <v>61</v>
      </c>
      <c r="F71" s="5"/>
    </row>
    <row r="72" spans="1:6" x14ac:dyDescent="0.2">
      <c r="A72" s="1" t="s">
        <v>36</v>
      </c>
      <c r="F72" s="5"/>
    </row>
    <row r="73" spans="1:6" x14ac:dyDescent="0.2">
      <c r="F73" s="5"/>
    </row>
    <row r="74" spans="1:6" ht="15" x14ac:dyDescent="0.25">
      <c r="D74" s="2" t="s">
        <v>49</v>
      </c>
      <c r="E74" s="2" t="s">
        <v>52</v>
      </c>
    </row>
    <row r="75" spans="1:6" ht="29.25" x14ac:dyDescent="0.25">
      <c r="C75" s="3" t="s">
        <v>4</v>
      </c>
      <c r="D75" s="12" t="s">
        <v>30</v>
      </c>
      <c r="E75" s="13" t="s">
        <v>35</v>
      </c>
      <c r="F75" s="14"/>
    </row>
    <row r="76" spans="1:6" x14ac:dyDescent="0.2">
      <c r="B76" s="1">
        <v>1</v>
      </c>
      <c r="C76" s="1" t="s">
        <v>9</v>
      </c>
      <c r="D76" s="5">
        <f>F49</f>
        <v>108</v>
      </c>
      <c r="E76" s="22">
        <f>H49</f>
        <v>0.20729366602687141</v>
      </c>
    </row>
    <row r="77" spans="1:6" x14ac:dyDescent="0.2">
      <c r="B77" s="1">
        <v>2</v>
      </c>
      <c r="C77" s="1" t="s">
        <v>8</v>
      </c>
      <c r="D77" s="5">
        <f t="shared" ref="D77:D88" si="3">F50</f>
        <v>93</v>
      </c>
      <c r="E77" s="22">
        <f t="shared" ref="E77:E88" si="4">H50</f>
        <v>0.38579654510556621</v>
      </c>
    </row>
    <row r="78" spans="1:6" ht="15" x14ac:dyDescent="0.25">
      <c r="B78" s="1">
        <v>3</v>
      </c>
      <c r="C78" s="1" t="s">
        <v>19</v>
      </c>
      <c r="D78" s="5">
        <f t="shared" si="3"/>
        <v>70</v>
      </c>
      <c r="E78" s="22">
        <f t="shared" si="4"/>
        <v>0.52015355086372361</v>
      </c>
      <c r="F78" s="23" t="s">
        <v>69</v>
      </c>
    </row>
    <row r="79" spans="1:6" x14ac:dyDescent="0.2">
      <c r="B79" s="1">
        <v>4</v>
      </c>
      <c r="C79" s="1" t="s">
        <v>10</v>
      </c>
      <c r="D79" s="5">
        <f t="shared" si="3"/>
        <v>50</v>
      </c>
      <c r="E79" s="22">
        <f t="shared" si="4"/>
        <v>0.61612284069097889</v>
      </c>
    </row>
    <row r="80" spans="1:6" x14ac:dyDescent="0.2">
      <c r="B80" s="1">
        <v>5</v>
      </c>
      <c r="C80" s="1" t="s">
        <v>5</v>
      </c>
      <c r="D80" s="5">
        <f t="shared" si="3"/>
        <v>40</v>
      </c>
      <c r="E80" s="22">
        <f t="shared" si="4"/>
        <v>0.69289827255278313</v>
      </c>
    </row>
    <row r="81" spans="1:6" x14ac:dyDescent="0.2">
      <c r="B81" s="1">
        <v>6</v>
      </c>
      <c r="C81" s="1" t="s">
        <v>15</v>
      </c>
      <c r="D81" s="5">
        <f t="shared" si="3"/>
        <v>40</v>
      </c>
      <c r="E81" s="22">
        <f t="shared" si="4"/>
        <v>0.76967370441458738</v>
      </c>
    </row>
    <row r="82" spans="1:6" x14ac:dyDescent="0.2">
      <c r="B82" s="1">
        <v>7</v>
      </c>
      <c r="C82" s="1" t="s">
        <v>17</v>
      </c>
      <c r="D82" s="5">
        <f t="shared" si="3"/>
        <v>33</v>
      </c>
      <c r="E82" s="15">
        <f t="shared" si="4"/>
        <v>0.83301343570057584</v>
      </c>
    </row>
    <row r="83" spans="1:6" x14ac:dyDescent="0.2">
      <c r="B83" s="1">
        <v>8</v>
      </c>
      <c r="C83" s="1" t="s">
        <v>21</v>
      </c>
      <c r="D83" s="5">
        <f t="shared" si="3"/>
        <v>32</v>
      </c>
      <c r="E83" s="15">
        <f t="shared" si="4"/>
        <v>0.89443378119001915</v>
      </c>
    </row>
    <row r="84" spans="1:6" x14ac:dyDescent="0.2">
      <c r="B84" s="1">
        <v>9</v>
      </c>
      <c r="C84" s="1" t="s">
        <v>7</v>
      </c>
      <c r="D84" s="5">
        <f t="shared" si="3"/>
        <v>19</v>
      </c>
      <c r="E84" s="15">
        <f t="shared" si="4"/>
        <v>0.93090211132437617</v>
      </c>
    </row>
    <row r="85" spans="1:6" ht="15" x14ac:dyDescent="0.25">
      <c r="B85" s="1">
        <v>10</v>
      </c>
      <c r="C85" s="1" t="s">
        <v>6</v>
      </c>
      <c r="D85" s="5">
        <f t="shared" si="3"/>
        <v>16</v>
      </c>
      <c r="E85" s="15">
        <f t="shared" si="4"/>
        <v>0.96161228406909793</v>
      </c>
      <c r="F85" s="23" t="s">
        <v>70</v>
      </c>
    </row>
    <row r="86" spans="1:6" x14ac:dyDescent="0.2">
      <c r="B86" s="1">
        <v>11</v>
      </c>
      <c r="C86" s="1" t="s">
        <v>14</v>
      </c>
      <c r="D86" s="5">
        <f t="shared" si="3"/>
        <v>11</v>
      </c>
      <c r="E86" s="15">
        <f t="shared" si="4"/>
        <v>0.98272552783109401</v>
      </c>
    </row>
    <row r="87" spans="1:6" x14ac:dyDescent="0.2">
      <c r="B87" s="1">
        <v>12</v>
      </c>
      <c r="C87" s="1" t="s">
        <v>20</v>
      </c>
      <c r="D87" s="5">
        <f t="shared" si="3"/>
        <v>5</v>
      </c>
      <c r="E87" s="15">
        <f t="shared" si="4"/>
        <v>0.99232245681381959</v>
      </c>
    </row>
    <row r="88" spans="1:6" x14ac:dyDescent="0.2">
      <c r="B88" s="1">
        <v>13</v>
      </c>
      <c r="C88" s="1" t="s">
        <v>11</v>
      </c>
      <c r="D88" s="5">
        <f t="shared" si="3"/>
        <v>4</v>
      </c>
      <c r="E88" s="15">
        <f t="shared" si="4"/>
        <v>1</v>
      </c>
    </row>
    <row r="89" spans="1:6" ht="15" x14ac:dyDescent="0.25">
      <c r="C89" s="10" t="s">
        <v>33</v>
      </c>
      <c r="D89" s="11">
        <f>SUM(D76:D88)</f>
        <v>521</v>
      </c>
    </row>
    <row r="91" spans="1:6" x14ac:dyDescent="0.2">
      <c r="A91" s="1" t="s">
        <v>37</v>
      </c>
    </row>
    <row r="92" spans="1:6" x14ac:dyDescent="0.2">
      <c r="A92" s="1" t="s">
        <v>38</v>
      </c>
    </row>
    <row r="93" spans="1:6" x14ac:dyDescent="0.2">
      <c r="A93" s="1" t="s">
        <v>39</v>
      </c>
    </row>
    <row r="94" spans="1:6" x14ac:dyDescent="0.2">
      <c r="A94" s="1" t="s">
        <v>40</v>
      </c>
    </row>
    <row r="95" spans="1:6" x14ac:dyDescent="0.2">
      <c r="A95" s="1" t="s">
        <v>41</v>
      </c>
    </row>
    <row r="96" spans="1:6" x14ac:dyDescent="0.2">
      <c r="A96" s="1" t="s">
        <v>42</v>
      </c>
    </row>
    <row r="97" spans="1:1" x14ac:dyDescent="0.2">
      <c r="A97" s="1" t="s">
        <v>43</v>
      </c>
    </row>
    <row r="98" spans="1:1" x14ac:dyDescent="0.2">
      <c r="A98" s="1" t="s">
        <v>44</v>
      </c>
    </row>
    <row r="99" spans="1:1" x14ac:dyDescent="0.2">
      <c r="A99" s="1" t="s">
        <v>45</v>
      </c>
    </row>
    <row r="128" spans="3:5" ht="15" x14ac:dyDescent="0.25">
      <c r="C128" s="16" t="s">
        <v>46</v>
      </c>
      <c r="D128" s="17" t="s">
        <v>62</v>
      </c>
      <c r="E128" s="17"/>
    </row>
    <row r="130" spans="1:1" x14ac:dyDescent="0.2">
      <c r="A130" s="1" t="s">
        <v>71</v>
      </c>
    </row>
    <row r="132" spans="1:1" x14ac:dyDescent="0.2">
      <c r="A132" s="1" t="s">
        <v>55</v>
      </c>
    </row>
    <row r="134" spans="1:1" x14ac:dyDescent="0.2">
      <c r="A134" s="1" t="s">
        <v>67</v>
      </c>
    </row>
    <row r="135" spans="1:1" x14ac:dyDescent="0.2">
      <c r="A135" s="1" t="s">
        <v>64</v>
      </c>
    </row>
    <row r="136" spans="1:1" x14ac:dyDescent="0.2">
      <c r="A136" s="1" t="s">
        <v>65</v>
      </c>
    </row>
  </sheetData>
  <sortState ref="C49:F68">
    <sortCondition descending="1" ref="F49:F68"/>
  </sortState>
  <mergeCells count="1">
    <mergeCell ref="A1:G1"/>
  </mergeCells>
  <phoneticPr fontId="0" type="noConversion"/>
  <pageMargins left="0.4" right="0.75" top="0.47" bottom="0.35" header="0" footer="0"/>
  <pageSetup scale="70" fitToHeight="2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SOLUCION</vt:lpstr>
    </vt:vector>
  </TitlesOfParts>
  <Company>Empresa Ferroviaria Andina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Ing Oviedo</cp:lastModifiedBy>
  <cp:lastPrinted>2016-02-25T21:37:20Z</cp:lastPrinted>
  <dcterms:created xsi:type="dcterms:W3CDTF">2011-03-17T15:31:06Z</dcterms:created>
  <dcterms:modified xsi:type="dcterms:W3CDTF">2019-03-07T16:09:42Z</dcterms:modified>
</cp:coreProperties>
</file>